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/>
  </bookViews>
  <sheets>
    <sheet name="P.CTCT-HSSV" sheetId="4" r:id="rId1"/>
  </sheets>
  <externalReferences>
    <externalReference r:id="rId2"/>
  </externalReferences>
  <definedNames>
    <definedName name="_xlnm.Print_Area" localSheetId="0">'P.CTCT-HSSV'!$A$1:$M$25</definedName>
    <definedName name="_xlnm.Print_Titles" localSheetId="0">'P.CTCT-HSSV'!$7:$7</definedName>
  </definedNames>
  <calcPr calcId="144525"/>
</workbook>
</file>

<file path=xl/calcChain.xml><?xml version="1.0" encoding="utf-8"?>
<calcChain xmlns="http://schemas.openxmlformats.org/spreadsheetml/2006/main">
  <c r="L32" i="4" l="1"/>
  <c r="M32" i="4" s="1"/>
  <c r="E32" i="4"/>
  <c r="C32" i="4"/>
  <c r="L33" i="4" l="1"/>
  <c r="M33" i="4" s="1"/>
  <c r="C33" i="4"/>
  <c r="L16" i="4" l="1"/>
  <c r="M16" i="4" s="1"/>
  <c r="L17" i="4"/>
  <c r="M1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L14" i="4"/>
  <c r="M14" i="4" s="1"/>
  <c r="E17" i="4"/>
  <c r="C8" i="4"/>
  <c r="C9" i="4"/>
  <c r="C10" i="4"/>
  <c r="C11" i="4"/>
  <c r="C12" i="4"/>
  <c r="C13" i="4"/>
  <c r="C14" i="4"/>
  <c r="C15" i="4"/>
  <c r="C16" i="4"/>
  <c r="C17" i="4"/>
  <c r="E16" i="4" l="1"/>
  <c r="E9" i="4"/>
  <c r="E8" i="4"/>
  <c r="E14" i="4"/>
  <c r="E12" i="4"/>
  <c r="L15" i="4"/>
  <c r="M15" i="4" s="1"/>
  <c r="E15" i="4"/>
  <c r="E13" i="4"/>
  <c r="E11" i="4"/>
  <c r="E10" i="4"/>
</calcChain>
</file>

<file path=xl/sharedStrings.xml><?xml version="1.0" encoding="utf-8"?>
<sst xmlns="http://schemas.openxmlformats.org/spreadsheetml/2006/main" count="70" uniqueCount="39">
  <si>
    <t>Lớp</t>
  </si>
  <si>
    <t>GIÁO VIÊN CHỦ NHIỆM (t10)</t>
  </si>
  <si>
    <t xml:space="preserve">NGÀY KHÁM </t>
  </si>
  <si>
    <t>Nam</t>
  </si>
  <si>
    <t>Nữ</t>
  </si>
  <si>
    <t>THỨ SÁU(05/10/2019)</t>
  </si>
  <si>
    <t>17C1-CCK6</t>
  </si>
  <si>
    <t>Hà Nhật Thanh</t>
  </si>
  <si>
    <t>17C1-THU1</t>
  </si>
  <si>
    <t>Nguyễn Tất Thắng</t>
  </si>
  <si>
    <t>THỨ NĂM(04/10/2019)</t>
  </si>
  <si>
    <t>18C1-ĐĐT1</t>
  </si>
  <si>
    <t>Nguyễn Thị Kim Anh</t>
  </si>
  <si>
    <t>18C1-ĐĐT2</t>
  </si>
  <si>
    <t>Trần Thị Thu Hà</t>
  </si>
  <si>
    <t>18C1-KXD1</t>
  </si>
  <si>
    <t>THỨ HAI ( 01/10/2019)</t>
  </si>
  <si>
    <t>19C1-CNL1</t>
  </si>
  <si>
    <t>THỨ BA ( 02/10/2019)</t>
  </si>
  <si>
    <t>19C1-CNÔ7</t>
  </si>
  <si>
    <t>19C1-KXD1</t>
  </si>
  <si>
    <t>THỨ TƯ (03/10/2019)</t>
  </si>
  <si>
    <t>19T4-ĐĐT1</t>
  </si>
  <si>
    <t>Lê Thị Hà Giang</t>
  </si>
  <si>
    <t>19T4-CNÔ3</t>
  </si>
  <si>
    <t>Nguyễn Trung Dũng</t>
  </si>
  <si>
    <t>GVCN/CVHT (T11)</t>
  </si>
  <si>
    <t>Sỉ số</t>
  </si>
  <si>
    <t>THỐNG KÊ SỐ LIỆU HSSV KHÁM SỨC KHỎE NH 2019-2020</t>
  </si>
  <si>
    <t>TT</t>
  </si>
  <si>
    <t>Điểm cộng</t>
  </si>
  <si>
    <t>THỐNG KÊ SỐ LIỆU PHHS KHỐI T4 HỌP NGÀY 29/9/2019</t>
  </si>
  <si>
    <t>Tổng số PHHS dự họp</t>
  </si>
  <si>
    <t>19T4-LTM2</t>
  </si>
  <si>
    <t>Bùi Đức Phước</t>
  </si>
  <si>
    <t>Tổng số HSSV KHÁM SK</t>
  </si>
  <si>
    <t>Tỷ lệ %</t>
  </si>
  <si>
    <t xml:space="preserve">GVCN/CVHT </t>
  </si>
  <si>
    <t>(Tính đến đầu năm học 2019-2020)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</si>
</sst>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_(* #,##0.0_);_(* \(#,##0.0\);_(* &quot;-&quot;??_);_(@_)"/>
  </numFmts>
  <fonts count="3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6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0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60">
    <xf numFmtId="0" fontId="0" fillId="0" borderId="0"/>
    <xf numFmtId="0" fontId="7" fillId="0" borderId="0"/>
    <xf numFmtId="0" fontId="8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2" borderId="3" applyNumberFormat="0" applyAlignment="0" applyProtection="0"/>
    <xf numFmtId="0" fontId="8" fillId="0" borderId="0"/>
    <xf numFmtId="0" fontId="14" fillId="0" borderId="0">
      <alignment vertical="center"/>
    </xf>
    <xf numFmtId="0" fontId="7" fillId="0" borderId="0"/>
    <xf numFmtId="164" fontId="1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2" applyNumberFormat="0" applyAlignment="0" applyProtection="0"/>
    <xf numFmtId="0" fontId="23" fillId="0" borderId="7" applyNumberFormat="0" applyFill="0" applyAlignment="0" applyProtection="0"/>
    <xf numFmtId="0" fontId="24" fillId="23" borderId="0" applyNumberFormat="0" applyBorder="0" applyAlignment="0" applyProtection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6" fillId="0" borderId="0"/>
    <xf numFmtId="0" fontId="2" fillId="0" borderId="0"/>
    <xf numFmtId="0" fontId="8" fillId="24" borderId="8" applyNumberFormat="0" applyFont="0" applyAlignment="0" applyProtection="0"/>
    <xf numFmtId="0" fontId="27" fillId="21" borderId="9" applyNumberFormat="0" applyAlignment="0" applyProtection="0"/>
    <xf numFmtId="167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0" applyNumberForma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vertical="center"/>
    </xf>
    <xf numFmtId="0" fontId="31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32" fillId="0" borderId="11" xfId="1" applyFont="1" applyFill="1" applyBorder="1" applyAlignment="1">
      <alignment horizontal="center" wrapText="1"/>
    </xf>
    <xf numFmtId="0" fontId="32" fillId="0" borderId="1" xfId="1" applyFont="1" applyFill="1" applyBorder="1" applyAlignment="1">
      <alignment horizontal="left" wrapText="1"/>
    </xf>
    <xf numFmtId="0" fontId="9" fillId="0" borderId="1" xfId="2" applyFont="1" applyFill="1" applyBorder="1"/>
    <xf numFmtId="0" fontId="9" fillId="0" borderId="1" xfId="0" applyNumberFormat="1" applyFont="1" applyFill="1" applyBorder="1" applyAlignment="1">
      <alignment horizontal="center" vertical="center" wrapText="1"/>
    </xf>
    <xf numFmtId="168" fontId="31" fillId="2" borderId="1" xfId="359" applyNumberFormat="1" applyFont="1" applyFill="1" applyBorder="1" applyAlignment="1">
      <alignment horizontal="center" vertical="center" wrapText="1"/>
    </xf>
    <xf numFmtId="168" fontId="33" fillId="0" borderId="0" xfId="359" applyNumberFormat="1" applyFont="1" applyAlignment="1">
      <alignment vertical="center"/>
    </xf>
    <xf numFmtId="168" fontId="9" fillId="0" borderId="1" xfId="359" applyNumberFormat="1" applyFont="1" applyFill="1" applyBorder="1" applyAlignment="1">
      <alignment vertical="center" wrapText="1"/>
    </xf>
    <xf numFmtId="168" fontId="4" fillId="0" borderId="0" xfId="359" applyNumberFormat="1" applyFont="1" applyAlignment="1">
      <alignment vertical="center"/>
    </xf>
    <xf numFmtId="168" fontId="4" fillId="0" borderId="0" xfId="359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3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5" fillId="0" borderId="0" xfId="0" applyFont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</cellXfs>
  <cellStyles count="3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" xfId="359" builtinId="3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28708</xdr:colOff>
      <xdr:row>0</xdr:row>
      <xdr:rowOff>0</xdr:rowOff>
    </xdr:from>
    <xdr:to>
      <xdr:col>4</xdr:col>
      <xdr:colOff>1050470</xdr:colOff>
      <xdr:row>2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8708" y="0"/>
          <a:ext cx="2311719" cy="514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baseline="0">
              <a:effectLst/>
              <a:latin typeface="+mj-lt"/>
              <a:ea typeface="+mn-ea"/>
              <a:cs typeface="+mn-cs"/>
            </a:rPr>
            <a:t>TRƯỜNG CĐ LÝ TỰ TRỌNG</a:t>
          </a:r>
          <a:r>
            <a:rPr lang="en-US" sz="1000" b="1" i="0" baseline="0">
              <a:effectLst/>
              <a:latin typeface="+mj-lt"/>
              <a:ea typeface="+mn-ea"/>
              <a:cs typeface="+mn-cs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P. HCM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CTCT - HSSV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412716</xdr:colOff>
      <xdr:row>1</xdr:row>
      <xdr:rowOff>144939</xdr:rowOff>
    </xdr:from>
    <xdr:to>
      <xdr:col>4</xdr:col>
      <xdr:colOff>303294</xdr:colOff>
      <xdr:row>1</xdr:row>
      <xdr:rowOff>145267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853587" y="346325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0</xdr:row>
      <xdr:rowOff>0</xdr:rowOff>
    </xdr:from>
    <xdr:to>
      <xdr:col>12</xdr:col>
      <xdr:colOff>451758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405743" y="0"/>
          <a:ext cx="2715986" cy="642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1</xdr:row>
      <xdr:rowOff>134756</xdr:rowOff>
    </xdr:from>
    <xdr:to>
      <xdr:col>11</xdr:col>
      <xdr:colOff>463953</xdr:colOff>
      <xdr:row>1</xdr:row>
      <xdr:rowOff>136071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28708</xdr:colOff>
      <xdr:row>24</xdr:row>
      <xdr:rowOff>0</xdr:rowOff>
    </xdr:from>
    <xdr:to>
      <xdr:col>4</xdr:col>
      <xdr:colOff>1050470</xdr:colOff>
      <xdr:row>26</xdr:row>
      <xdr:rowOff>0</xdr:rowOff>
    </xdr:to>
    <xdr:sp macro="" textlink="" fLocksText="0">
      <xdr:nvSpPr>
        <xdr:cNvPr id="6" name="TextBox 5"/>
        <xdr:cNvSpPr txBox="1">
          <a:spLocks noChangeArrowheads="1"/>
        </xdr:cNvSpPr>
      </xdr:nvSpPr>
      <xdr:spPr bwMode="auto">
        <a:xfrm>
          <a:off x="28708" y="0"/>
          <a:ext cx="2480448" cy="402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baseline="0">
              <a:effectLst/>
              <a:latin typeface="+mj-lt"/>
              <a:ea typeface="+mn-ea"/>
              <a:cs typeface="+mn-cs"/>
            </a:rPr>
            <a:t>TRƯỜNG CĐ LÝ TỰ TRỌNG</a:t>
          </a:r>
          <a:r>
            <a:rPr lang="en-US" sz="1000" b="1" i="0" baseline="0">
              <a:effectLst/>
              <a:latin typeface="+mj-lt"/>
              <a:ea typeface="+mn-ea"/>
              <a:cs typeface="+mn-cs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P. HCM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CTCT - HSSV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412716</xdr:colOff>
      <xdr:row>25</xdr:row>
      <xdr:rowOff>144939</xdr:rowOff>
    </xdr:from>
    <xdr:to>
      <xdr:col>4</xdr:col>
      <xdr:colOff>303294</xdr:colOff>
      <xdr:row>25</xdr:row>
      <xdr:rowOff>145267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853587" y="346325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24</xdr:row>
      <xdr:rowOff>0</xdr:rowOff>
    </xdr:from>
    <xdr:to>
      <xdr:col>12</xdr:col>
      <xdr:colOff>451758</xdr:colOff>
      <xdr:row>27</xdr:row>
      <xdr:rowOff>38100</xdr:rowOff>
    </xdr:to>
    <xdr:sp macro="" textlink="" fLocksText="0">
      <xdr:nvSpPr>
        <xdr:cNvPr id="8" name="TextBox 7"/>
        <xdr:cNvSpPr txBox="1">
          <a:spLocks noChangeArrowheads="1"/>
        </xdr:cNvSpPr>
      </xdr:nvSpPr>
      <xdr:spPr bwMode="auto">
        <a:xfrm>
          <a:off x="2574472" y="0"/>
          <a:ext cx="2955472" cy="440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25</xdr:row>
      <xdr:rowOff>134756</xdr:rowOff>
    </xdr:from>
    <xdr:to>
      <xdr:col>11</xdr:col>
      <xdr:colOff>463953</xdr:colOff>
      <xdr:row>25</xdr:row>
      <xdr:rowOff>136071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 refreshError="1"/>
      <sheetData sheetId="1" refreshError="1"/>
      <sheetData sheetId="2" refreshError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4"/>
  <sheetViews>
    <sheetView showGridLines="0" tabSelected="1" zoomScale="115" zoomScaleNormal="115" zoomScaleSheetLayoutView="100" workbookViewId="0">
      <selection activeCell="P9" sqref="P9"/>
    </sheetView>
  </sheetViews>
  <sheetFormatPr defaultRowHeight="12.75"/>
  <cols>
    <col min="1" max="1" width="6.5703125" style="1" customWidth="1"/>
    <col min="2" max="2" width="15.28515625" style="6" customWidth="1"/>
    <col min="3" max="3" width="7.85546875" style="1" hidden="1" customWidth="1"/>
    <col min="4" max="4" width="15.140625" style="1" hidden="1" customWidth="1"/>
    <col min="5" max="5" width="24.5703125" style="2" customWidth="1"/>
    <col min="6" max="6" width="25.85546875" style="1" hidden="1" customWidth="1"/>
    <col min="7" max="7" width="19.140625" style="1" hidden="1" customWidth="1"/>
    <col min="8" max="8" width="7.85546875" style="6" customWidth="1"/>
    <col min="9" max="10" width="15.7109375" style="6" hidden="1" customWidth="1"/>
    <col min="11" max="11" width="11.28515625" style="6" customWidth="1"/>
    <col min="12" max="12" width="10.5703125" style="20" customWidth="1"/>
    <col min="13" max="13" width="12.7109375" style="26" customWidth="1"/>
    <col min="14" max="16384" width="9.140625" style="1"/>
  </cols>
  <sheetData>
    <row r="1" spans="1:13" ht="30" customHeight="1"/>
    <row r="2" spans="1:13" ht="0.75" customHeight="1"/>
    <row r="3" spans="1:13" ht="11.25" customHeight="1"/>
    <row r="4" spans="1:13" ht="18.75">
      <c r="A4" s="24" t="s">
        <v>28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18.75">
      <c r="A5" s="24" t="s">
        <v>38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3" ht="7.5" customHeight="1">
      <c r="A6" s="3"/>
      <c r="B6" s="3"/>
      <c r="C6" s="3"/>
      <c r="D6" s="3"/>
      <c r="E6" s="4"/>
      <c r="F6" s="3"/>
      <c r="G6" s="3"/>
      <c r="H6" s="3"/>
      <c r="I6" s="3"/>
      <c r="J6" s="3"/>
      <c r="K6" s="3"/>
      <c r="L6" s="18"/>
    </row>
    <row r="7" spans="1:13" s="9" customFormat="1" ht="72" customHeight="1">
      <c r="A7" s="5" t="s">
        <v>29</v>
      </c>
      <c r="B7" s="5" t="s">
        <v>0</v>
      </c>
      <c r="C7" s="5"/>
      <c r="D7" s="5"/>
      <c r="E7" s="5" t="s">
        <v>26</v>
      </c>
      <c r="F7" s="5" t="s">
        <v>1</v>
      </c>
      <c r="G7" s="10" t="s">
        <v>2</v>
      </c>
      <c r="H7" s="5" t="s">
        <v>27</v>
      </c>
      <c r="I7" s="5" t="s">
        <v>3</v>
      </c>
      <c r="J7" s="5" t="s">
        <v>4</v>
      </c>
      <c r="K7" s="5" t="s">
        <v>35</v>
      </c>
      <c r="L7" s="17" t="s">
        <v>36</v>
      </c>
      <c r="M7" s="23" t="s">
        <v>30</v>
      </c>
    </row>
    <row r="8" spans="1:13" s="7" customFormat="1" ht="18" customHeight="1">
      <c r="A8" s="11">
        <v>1</v>
      </c>
      <c r="B8" s="16" t="s">
        <v>19</v>
      </c>
      <c r="C8" s="12" t="str">
        <f>LEFT(D8,4)</f>
        <v>19C1</v>
      </c>
      <c r="D8" s="13" t="s">
        <v>19</v>
      </c>
      <c r="E8" s="14" t="str">
        <f>VLOOKUP(D8,[1]danhsachtonghop!$G$15:$H$265,2,0)</f>
        <v>Nguyễn Ngọc  Hiệp</v>
      </c>
      <c r="F8" s="12"/>
      <c r="G8" s="12" t="s">
        <v>16</v>
      </c>
      <c r="H8" s="16">
        <v>58</v>
      </c>
      <c r="I8" s="16">
        <v>58</v>
      </c>
      <c r="J8" s="16">
        <v>0</v>
      </c>
      <c r="K8" s="16">
        <v>42</v>
      </c>
      <c r="L8" s="19">
        <f t="shared" ref="L8:L14" si="0">K8/H8*100</f>
        <v>72.41379310344827</v>
      </c>
      <c r="M8" s="27">
        <f t="shared" ref="M8:M17" si="1">IF(L8&lt;70,0,IF(L8&lt;90,1,2))</f>
        <v>1</v>
      </c>
    </row>
    <row r="9" spans="1:13" s="7" customFormat="1" ht="18" customHeight="1">
      <c r="A9" s="11">
        <v>2</v>
      </c>
      <c r="B9" s="16" t="s">
        <v>20</v>
      </c>
      <c r="C9" s="12" t="str">
        <f t="shared" ref="C9" si="2">LEFT(D9,4)</f>
        <v>19C1</v>
      </c>
      <c r="D9" s="13" t="s">
        <v>20</v>
      </c>
      <c r="E9" s="14" t="str">
        <f>VLOOKUP(D9,[1]danhsachtonghop!$G$15:$H$265,2,0)</f>
        <v>Phan Đức  Long</v>
      </c>
      <c r="F9" s="12"/>
      <c r="G9" s="12" t="s">
        <v>18</v>
      </c>
      <c r="H9" s="16">
        <v>28</v>
      </c>
      <c r="I9" s="16">
        <v>28</v>
      </c>
      <c r="J9" s="16">
        <v>0</v>
      </c>
      <c r="K9" s="16">
        <v>21</v>
      </c>
      <c r="L9" s="19">
        <f t="shared" si="0"/>
        <v>75</v>
      </c>
      <c r="M9" s="27">
        <f t="shared" si="1"/>
        <v>1</v>
      </c>
    </row>
    <row r="10" spans="1:13" s="7" customFormat="1" ht="18" customHeight="1">
      <c r="A10" s="11">
        <v>3</v>
      </c>
      <c r="B10" s="16" t="s">
        <v>6</v>
      </c>
      <c r="C10" s="12" t="str">
        <f t="shared" ref="C10:C15" si="3">LEFT(D10,4)</f>
        <v>17C1</v>
      </c>
      <c r="D10" s="13" t="s">
        <v>6</v>
      </c>
      <c r="E10" s="14" t="str">
        <f>VLOOKUP(D10,[1]danhsachtonghop!$G$15:$H$265,2,0)</f>
        <v>Hà Nhật  Thanh</v>
      </c>
      <c r="F10" s="15" t="s">
        <v>7</v>
      </c>
      <c r="G10" s="12" t="s">
        <v>5</v>
      </c>
      <c r="H10" s="16">
        <v>38</v>
      </c>
      <c r="I10" s="16">
        <v>38</v>
      </c>
      <c r="J10" s="16">
        <v>0</v>
      </c>
      <c r="K10" s="16">
        <v>30</v>
      </c>
      <c r="L10" s="19">
        <f t="shared" si="0"/>
        <v>78.94736842105263</v>
      </c>
      <c r="M10" s="27">
        <f t="shared" si="1"/>
        <v>1</v>
      </c>
    </row>
    <row r="11" spans="1:13" s="7" customFormat="1" ht="18" customHeight="1">
      <c r="A11" s="11">
        <v>4</v>
      </c>
      <c r="B11" s="16" t="s">
        <v>8</v>
      </c>
      <c r="C11" s="12" t="str">
        <f t="shared" si="3"/>
        <v>17C1</v>
      </c>
      <c r="D11" s="13" t="s">
        <v>8</v>
      </c>
      <c r="E11" s="14" t="str">
        <f>VLOOKUP(D11,[1]danhsachtonghop!$G$15:$H$265,2,0)</f>
        <v>Nguyễn Tất  Thắng</v>
      </c>
      <c r="F11" s="15" t="s">
        <v>9</v>
      </c>
      <c r="G11" s="12" t="s">
        <v>5</v>
      </c>
      <c r="H11" s="16">
        <v>19</v>
      </c>
      <c r="I11" s="16">
        <v>18</v>
      </c>
      <c r="J11" s="16">
        <v>1</v>
      </c>
      <c r="K11" s="16">
        <v>15</v>
      </c>
      <c r="L11" s="19">
        <f t="shared" si="0"/>
        <v>78.94736842105263</v>
      </c>
      <c r="M11" s="27">
        <f t="shared" si="1"/>
        <v>1</v>
      </c>
    </row>
    <row r="12" spans="1:13" s="7" customFormat="1" ht="18" customHeight="1">
      <c r="A12" s="11">
        <v>5</v>
      </c>
      <c r="B12" s="16" t="s">
        <v>15</v>
      </c>
      <c r="C12" s="12" t="str">
        <f>LEFT(D12,4)</f>
        <v>18C1</v>
      </c>
      <c r="D12" s="13" t="s">
        <v>15</v>
      </c>
      <c r="E12" s="14" t="str">
        <f>VLOOKUP(D12,[1]danhsachtonghop!$G$15:$H$265,2,0)</f>
        <v>Nguyễn Tất  Thắng</v>
      </c>
      <c r="F12" s="15" t="s">
        <v>9</v>
      </c>
      <c r="G12" s="12" t="s">
        <v>10</v>
      </c>
      <c r="H12" s="16">
        <v>57</v>
      </c>
      <c r="I12" s="16">
        <v>57</v>
      </c>
      <c r="J12" s="16">
        <v>0</v>
      </c>
      <c r="K12" s="16">
        <v>51</v>
      </c>
      <c r="L12" s="19">
        <f t="shared" si="0"/>
        <v>89.473684210526315</v>
      </c>
      <c r="M12" s="27">
        <f t="shared" si="1"/>
        <v>1</v>
      </c>
    </row>
    <row r="13" spans="1:13" s="7" customFormat="1" ht="18" customHeight="1">
      <c r="A13" s="11">
        <v>6</v>
      </c>
      <c r="B13" s="16" t="s">
        <v>11</v>
      </c>
      <c r="C13" s="12" t="str">
        <f t="shared" si="3"/>
        <v>18C1</v>
      </c>
      <c r="D13" s="13" t="s">
        <v>11</v>
      </c>
      <c r="E13" s="14" t="str">
        <f>VLOOKUP(D13,[1]danhsachtonghop!$G$15:$H$265,2,0)</f>
        <v>Nguyễn Thị Kim  Anh</v>
      </c>
      <c r="F13" s="15" t="s">
        <v>12</v>
      </c>
      <c r="G13" s="12" t="s">
        <v>10</v>
      </c>
      <c r="H13" s="16">
        <v>41</v>
      </c>
      <c r="I13" s="16">
        <v>41</v>
      </c>
      <c r="J13" s="16">
        <v>0</v>
      </c>
      <c r="K13" s="16">
        <v>38</v>
      </c>
      <c r="L13" s="19">
        <f t="shared" si="0"/>
        <v>92.682926829268297</v>
      </c>
      <c r="M13" s="27">
        <f t="shared" si="1"/>
        <v>2</v>
      </c>
    </row>
    <row r="14" spans="1:13" s="7" customFormat="1" ht="18" customHeight="1">
      <c r="A14" s="11">
        <v>7</v>
      </c>
      <c r="B14" s="16" t="s">
        <v>17</v>
      </c>
      <c r="C14" s="12" t="str">
        <f t="shared" ref="C14" si="4">LEFT(D14,4)</f>
        <v>19C1</v>
      </c>
      <c r="D14" s="13" t="s">
        <v>17</v>
      </c>
      <c r="E14" s="14" t="str">
        <f>VLOOKUP(D14,[1]danhsachtonghop!$G$15:$H$265,2,0)</f>
        <v>Phạm Thị Lê  Chi</v>
      </c>
      <c r="F14" s="12"/>
      <c r="G14" s="12" t="s">
        <v>16</v>
      </c>
      <c r="H14" s="16">
        <v>54</v>
      </c>
      <c r="I14" s="16">
        <v>54</v>
      </c>
      <c r="J14" s="16">
        <v>0</v>
      </c>
      <c r="K14" s="16">
        <v>46</v>
      </c>
      <c r="L14" s="19">
        <f t="shared" si="0"/>
        <v>85.18518518518519</v>
      </c>
      <c r="M14" s="27">
        <f t="shared" si="1"/>
        <v>1</v>
      </c>
    </row>
    <row r="15" spans="1:13" s="7" customFormat="1" ht="18" customHeight="1">
      <c r="A15" s="11">
        <v>8</v>
      </c>
      <c r="B15" s="16" t="s">
        <v>13</v>
      </c>
      <c r="C15" s="12" t="str">
        <f t="shared" si="3"/>
        <v>18C1</v>
      </c>
      <c r="D15" s="13" t="s">
        <v>13</v>
      </c>
      <c r="E15" s="14" t="str">
        <f>VLOOKUP(D15,[1]danhsachtonghop!$G$15:$H$265,2,0)</f>
        <v>Trần Thị Thu  Hà</v>
      </c>
      <c r="F15" s="15" t="s">
        <v>14</v>
      </c>
      <c r="G15" s="12" t="s">
        <v>10</v>
      </c>
      <c r="H15" s="16">
        <v>38</v>
      </c>
      <c r="I15" s="16">
        <v>37</v>
      </c>
      <c r="J15" s="16">
        <v>1</v>
      </c>
      <c r="K15" s="16">
        <v>36</v>
      </c>
      <c r="L15" s="19">
        <f>K15/H15*100</f>
        <v>94.73684210526315</v>
      </c>
      <c r="M15" s="27">
        <f t="shared" si="1"/>
        <v>2</v>
      </c>
    </row>
    <row r="16" spans="1:13" s="8" customFormat="1" ht="18" customHeight="1">
      <c r="A16" s="11">
        <v>9</v>
      </c>
      <c r="B16" s="16" t="s">
        <v>22</v>
      </c>
      <c r="C16" s="12" t="str">
        <f t="shared" ref="C16:C17" si="5">LEFT(D16,4)</f>
        <v>19T4</v>
      </c>
      <c r="D16" s="13" t="s">
        <v>22</v>
      </c>
      <c r="E16" s="14" t="str">
        <f>VLOOKUP(D16,[1]danhsachtonghop!$G$15:$H$265,2,0)</f>
        <v>Lê Thị Hà Giang</v>
      </c>
      <c r="F16" s="15" t="s">
        <v>23</v>
      </c>
      <c r="G16" s="12" t="s">
        <v>21</v>
      </c>
      <c r="H16" s="16">
        <v>70</v>
      </c>
      <c r="I16" s="16">
        <v>69</v>
      </c>
      <c r="J16" s="16">
        <v>1</v>
      </c>
      <c r="K16" s="16">
        <v>57</v>
      </c>
      <c r="L16" s="19">
        <f t="shared" ref="L16:L17" si="6">K16/H16*100</f>
        <v>81.428571428571431</v>
      </c>
      <c r="M16" s="27">
        <f t="shared" si="1"/>
        <v>1</v>
      </c>
    </row>
    <row r="17" spans="1:13" s="8" customFormat="1" ht="18" customHeight="1">
      <c r="A17" s="11">
        <v>10</v>
      </c>
      <c r="B17" s="16" t="s">
        <v>24</v>
      </c>
      <c r="C17" s="12" t="str">
        <f t="shared" si="5"/>
        <v>19T4</v>
      </c>
      <c r="D17" s="13" t="s">
        <v>24</v>
      </c>
      <c r="E17" s="14" t="str">
        <f>VLOOKUP(D17,[1]danhsachtonghop!$G$15:$H$265,2,0)</f>
        <v>Nguyễn Trung  Dũng</v>
      </c>
      <c r="F17" s="15" t="s">
        <v>25</v>
      </c>
      <c r="G17" s="12" t="s">
        <v>21</v>
      </c>
      <c r="H17" s="16">
        <v>62</v>
      </c>
      <c r="I17" s="16">
        <v>62</v>
      </c>
      <c r="J17" s="16">
        <v>0</v>
      </c>
      <c r="K17" s="16">
        <v>58</v>
      </c>
      <c r="L17" s="19">
        <f t="shared" si="6"/>
        <v>93.548387096774192</v>
      </c>
      <c r="M17" s="27">
        <f t="shared" si="1"/>
        <v>2</v>
      </c>
    </row>
    <row r="18" spans="1:13" ht="15.95" customHeight="1">
      <c r="I18" s="25"/>
      <c r="J18" s="25"/>
      <c r="K18" s="25"/>
      <c r="L18" s="21"/>
    </row>
    <row r="19" spans="1:13" ht="3.75" customHeight="1">
      <c r="I19" s="22"/>
      <c r="J19" s="22"/>
      <c r="K19" s="22"/>
      <c r="L19" s="21"/>
    </row>
    <row r="20" spans="1:13" ht="3.75" customHeight="1">
      <c r="I20" s="22"/>
      <c r="J20" s="22"/>
      <c r="K20" s="22"/>
      <c r="L20" s="21"/>
    </row>
    <row r="21" spans="1:13" ht="3.75" customHeight="1">
      <c r="I21" s="22"/>
      <c r="J21" s="22"/>
      <c r="K21" s="22"/>
      <c r="L21" s="21"/>
    </row>
    <row r="22" spans="1:13" ht="3.75" customHeight="1">
      <c r="I22" s="22"/>
      <c r="J22" s="22"/>
      <c r="K22" s="22"/>
      <c r="L22" s="21"/>
    </row>
    <row r="23" spans="1:13" ht="3.75" customHeight="1">
      <c r="I23" s="22"/>
      <c r="J23" s="22"/>
      <c r="K23" s="22"/>
      <c r="L23" s="21"/>
    </row>
    <row r="24" spans="1:13" ht="3.75" customHeight="1">
      <c r="I24" s="25"/>
      <c r="J24" s="25"/>
      <c r="K24" s="25"/>
      <c r="L24" s="21"/>
    </row>
    <row r="25" spans="1:13" ht="3.75" customHeight="1"/>
    <row r="26" spans="1:13" ht="15.95" customHeight="1"/>
    <row r="27" spans="1:13" ht="15.95" customHeight="1"/>
    <row r="28" spans="1:13" ht="18.75">
      <c r="A28" s="24" t="s">
        <v>31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</row>
    <row r="29" spans="1:13" ht="18.7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3" ht="7.5" customHeight="1">
      <c r="A30" s="3"/>
      <c r="B30" s="3"/>
      <c r="C30" s="3"/>
      <c r="D30" s="3"/>
      <c r="E30" s="4"/>
      <c r="F30" s="3"/>
      <c r="G30" s="3"/>
      <c r="H30" s="3"/>
      <c r="I30" s="3"/>
      <c r="J30" s="3"/>
      <c r="K30" s="3"/>
      <c r="L30" s="18"/>
    </row>
    <row r="31" spans="1:13" s="9" customFormat="1" ht="49.5">
      <c r="A31" s="5" t="s">
        <v>29</v>
      </c>
      <c r="B31" s="5" t="s">
        <v>0</v>
      </c>
      <c r="C31" s="5"/>
      <c r="D31" s="5"/>
      <c r="E31" s="5" t="s">
        <v>37</v>
      </c>
      <c r="F31" s="5" t="s">
        <v>1</v>
      </c>
      <c r="G31" s="10" t="s">
        <v>2</v>
      </c>
      <c r="H31" s="5" t="s">
        <v>27</v>
      </c>
      <c r="I31" s="5" t="s">
        <v>3</v>
      </c>
      <c r="J31" s="5" t="s">
        <v>4</v>
      </c>
      <c r="K31" s="5" t="s">
        <v>32</v>
      </c>
      <c r="L31" s="17" t="s">
        <v>36</v>
      </c>
      <c r="M31" s="23" t="s">
        <v>30</v>
      </c>
    </row>
    <row r="32" spans="1:13" s="7" customFormat="1" ht="22.5" customHeight="1">
      <c r="A32" s="11">
        <v>1</v>
      </c>
      <c r="B32" s="16" t="s">
        <v>24</v>
      </c>
      <c r="C32" s="12" t="str">
        <f t="shared" ref="C32" si="7">LEFT(D32,4)</f>
        <v>19T4</v>
      </c>
      <c r="D32" s="13" t="s">
        <v>24</v>
      </c>
      <c r="E32" s="14" t="str">
        <f>VLOOKUP(D32,[1]danhsachtonghop!$G$15:$H$265,2,0)</f>
        <v>Nguyễn Trung  Dũng</v>
      </c>
      <c r="F32" s="15" t="s">
        <v>25</v>
      </c>
      <c r="G32" s="12" t="s">
        <v>21</v>
      </c>
      <c r="H32" s="16">
        <v>62</v>
      </c>
      <c r="I32" s="16">
        <v>62</v>
      </c>
      <c r="J32" s="16">
        <v>0</v>
      </c>
      <c r="K32" s="16">
        <v>51</v>
      </c>
      <c r="L32" s="19">
        <f t="shared" ref="L32" si="8">K32/H32*100</f>
        <v>82.258064516129039</v>
      </c>
      <c r="M32" s="27">
        <f t="shared" ref="M32" si="9">IF(L32&lt;70,0,IF(L32&lt;90,1,2))</f>
        <v>1</v>
      </c>
    </row>
    <row r="33" spans="1:13" s="7" customFormat="1" ht="22.5" customHeight="1">
      <c r="A33" s="11">
        <v>2</v>
      </c>
      <c r="B33" s="16" t="s">
        <v>33</v>
      </c>
      <c r="C33" s="12" t="str">
        <f t="shared" ref="C33" si="10">LEFT(D33,4)</f>
        <v>19C1</v>
      </c>
      <c r="D33" s="13" t="s">
        <v>20</v>
      </c>
      <c r="E33" s="14" t="s">
        <v>34</v>
      </c>
      <c r="F33" s="12"/>
      <c r="G33" s="12" t="s">
        <v>18</v>
      </c>
      <c r="H33" s="16">
        <v>61</v>
      </c>
      <c r="I33" s="16">
        <v>28</v>
      </c>
      <c r="J33" s="16">
        <v>0</v>
      </c>
      <c r="K33" s="16">
        <v>48</v>
      </c>
      <c r="L33" s="19">
        <f t="shared" ref="L33" si="11">K33/H33*100</f>
        <v>78.688524590163937</v>
      </c>
      <c r="M33" s="27">
        <f t="shared" ref="M33" si="12">IF(L33&lt;70,0,IF(L33&lt;90,1,2))</f>
        <v>1</v>
      </c>
    </row>
    <row r="34" spans="1:13" ht="15.95" customHeight="1">
      <c r="I34" s="25"/>
      <c r="J34" s="25"/>
      <c r="K34" s="25"/>
      <c r="L34" s="21"/>
    </row>
  </sheetData>
  <mergeCells count="7">
    <mergeCell ref="A28:M28"/>
    <mergeCell ref="A29:M29"/>
    <mergeCell ref="I34:K34"/>
    <mergeCell ref="A4:M4"/>
    <mergeCell ref="A5:M5"/>
    <mergeCell ref="I18:K18"/>
    <mergeCell ref="I24:K24"/>
  </mergeCells>
  <pageMargins left="0.55000000000000004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P.CTCT-HSSV</vt:lpstr>
      <vt:lpstr>'P.CTCT-HSSV'!Print_Area</vt:lpstr>
      <vt:lpstr>'P.CTCT-HSSV'!Print_Titles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CHU.THIEN-PC</cp:lastModifiedBy>
  <cp:lastPrinted>2019-12-06T01:55:33Z</cp:lastPrinted>
  <dcterms:created xsi:type="dcterms:W3CDTF">2019-11-19T06:38:06Z</dcterms:created>
  <dcterms:modified xsi:type="dcterms:W3CDTF">2019-12-14T09:02:39Z</dcterms:modified>
</cp:coreProperties>
</file>